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505" windowHeight="6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'Sheet1'!$A$1:$J$164</definedName>
  </definedNames>
  <calcPr fullCalcOnLoad="1"/>
</workbook>
</file>

<file path=xl/sharedStrings.xml><?xml version="1.0" encoding="utf-8"?>
<sst xmlns="http://schemas.openxmlformats.org/spreadsheetml/2006/main" count="185" uniqueCount="91">
  <si>
    <t>Permit Holder:</t>
  </si>
  <si>
    <t>Subsequent use:</t>
  </si>
  <si>
    <t>Mine name:</t>
  </si>
  <si>
    <t>Total acres permitted:</t>
  </si>
  <si>
    <t>Total acres disturbed:</t>
  </si>
  <si>
    <t>Total acres disturbed next 36 mo:</t>
  </si>
  <si>
    <t>Legal Desc. (to 1/4 sec):</t>
  </si>
  <si>
    <t>Key to calculation formulas:  Units are in feet unless otherwise noted; cy=cubic yards.  For cut and fill slopes, H=1/2 the vertical height of the highwall;  for fill slopes, H=the height of the highwall or bench.  B=the base of the final slope desired.  L=the length of the highwall.  W=the width of the bench.</t>
  </si>
  <si>
    <t>STANDARD PERFORMANCE SECURITY CALCULATION        (Form SM-10)</t>
  </si>
  <si>
    <t xml:space="preserve">     Note:  Refer to attached sketch map for segment locations.</t>
  </si>
  <si>
    <t>I.  Calculating per acre rates</t>
  </si>
  <si>
    <t>First 3 acres @</t>
  </si>
  <si>
    <t>=</t>
  </si>
  <si>
    <t>Each acre after that @</t>
  </si>
  <si>
    <t>per acre x</t>
  </si>
  <si>
    <t>acres</t>
  </si>
  <si>
    <t>Subtotal =</t>
  </si>
  <si>
    <t>II.  Calculating daily (8 hrs) equipment rental rates</t>
  </si>
  <si>
    <t>Equipment type</t>
  </si>
  <si>
    <t>Calculation by hours of use at current rental rates</t>
  </si>
  <si>
    <t>hours x</t>
  </si>
  <si>
    <t>per hour</t>
  </si>
  <si>
    <t>Subtotal=</t>
  </si>
  <si>
    <t>III. Calculating costs using Form SM-10 plans</t>
  </si>
  <si>
    <t>1.  Preparing plans for site</t>
  </si>
  <si>
    <t>2.5% of total amount</t>
  </si>
  <si>
    <t xml:space="preserve">     Aerial surveying, including ground control</t>
  </si>
  <si>
    <t>10 acres=$5,500; 100 acres=$9,100</t>
  </si>
  <si>
    <t>2.  Debris disposal</t>
  </si>
  <si>
    <t xml:space="preserve">      Clear and grub, pile and burn:</t>
  </si>
  <si>
    <t xml:space="preserve">      Removal of manmade debris from site:</t>
  </si>
  <si>
    <t>per ton x</t>
  </si>
  <si>
    <t>tons x</t>
  </si>
  <si>
    <t>miles</t>
  </si>
  <si>
    <t xml:space="preserve">      Demolition</t>
  </si>
  <si>
    <t>3. Earth Moving</t>
  </si>
  <si>
    <t>Segment no.</t>
  </si>
  <si>
    <t>Calculation by volume of wedge-shaped segment=1/2(BxHxL)/27cu ft/ydxprice/cy</t>
  </si>
  <si>
    <t>1/2 (B</t>
  </si>
  <si>
    <t>x H</t>
  </si>
  <si>
    <t>x L</t>
  </si>
  <si>
    <t xml:space="preserve">/27 </t>
  </si>
  <si>
    <t>x $/cy</t>
  </si>
  <si>
    <t>x L)</t>
  </si>
  <si>
    <t>Other</t>
  </si>
  <si>
    <t>4.  Transportation of equipment</t>
  </si>
  <si>
    <t>Mobilization or demobilization ($)</t>
  </si>
  <si>
    <t>5.  Drilling and blasting</t>
  </si>
  <si>
    <t>(H</t>
  </si>
  <si>
    <t>x W)</t>
  </si>
  <si>
    <t>/27</t>
  </si>
  <si>
    <t>6.  Drainage control</t>
  </si>
  <si>
    <t xml:space="preserve">     Ditches</t>
  </si>
  <si>
    <t>per foot x</t>
  </si>
  <si>
    <t>feet</t>
  </si>
  <si>
    <t xml:space="preserve">     Ponds</t>
  </si>
  <si>
    <t>per cy x</t>
  </si>
  <si>
    <t>cy</t>
  </si>
  <si>
    <t xml:space="preserve">     Culverts</t>
  </si>
  <si>
    <t>diameter</t>
  </si>
  <si>
    <t xml:space="preserve">     Riprap</t>
  </si>
  <si>
    <t xml:space="preserve">     Other</t>
  </si>
  <si>
    <t>7.  Site preparation</t>
  </si>
  <si>
    <t xml:space="preserve">     Topsoil distribution</t>
  </si>
  <si>
    <t>By acre:</t>
  </si>
  <si>
    <t>By soil depth:</t>
  </si>
  <si>
    <t>per cy</t>
  </si>
  <si>
    <t>ft soil</t>
  </si>
  <si>
    <t xml:space="preserve">     Ripping, tilling, and disking of compacted areas</t>
  </si>
  <si>
    <t>acres x</t>
  </si>
  <si>
    <t>per acre</t>
  </si>
  <si>
    <t xml:space="preserve">     Organic (straw, wood, etc.)  mulch, seed, and fertilizer placement</t>
  </si>
  <si>
    <t>8.  Revegetation</t>
  </si>
  <si>
    <t xml:space="preserve">     Grasses and legumes mix (rye, clover, grass seed, and fertilizer) broadcast and buried</t>
  </si>
  <si>
    <t xml:space="preserve">     Trees (fir, pine, or alder, etc.)</t>
  </si>
  <si>
    <t>Trees</t>
  </si>
  <si>
    <t>each x</t>
  </si>
  <si>
    <t>no. of trees</t>
  </si>
  <si>
    <t xml:space="preserve">  For arid areas:</t>
  </si>
  <si>
    <t xml:space="preserve">     Seed</t>
  </si>
  <si>
    <t xml:space="preserve">     Custom native seed</t>
  </si>
  <si>
    <t xml:space="preserve">     Drillseed</t>
  </si>
  <si>
    <t xml:space="preserve">     Cone imprinting</t>
  </si>
  <si>
    <t xml:space="preserve">     Transplanting native shrubs and trees</t>
  </si>
  <si>
    <t>TOTAL PERFORMANCE SECURITY AMOUNT=</t>
  </si>
  <si>
    <t>Date:</t>
  </si>
  <si>
    <t>Region:</t>
  </si>
  <si>
    <t>STANDARD PERFORMANCE SECURITY CALCULATION (Form SM-10)</t>
  </si>
  <si>
    <r>
      <t xml:space="preserve">NOTE:  The TOTAL PERFORMANCE SECURITY AMOUNT is equal to </t>
    </r>
    <r>
      <rPr>
        <b/>
        <u val="single"/>
        <sz val="12"/>
        <rFont val="Arial"/>
        <family val="2"/>
      </rPr>
      <t>either</t>
    </r>
    <r>
      <rPr>
        <b/>
        <sz val="12"/>
        <rFont val="Arial"/>
        <family val="2"/>
      </rPr>
      <t xml:space="preserve"> the Subtotal line of Section I. ("Calculating per acre rates"), or to the sum of all of the Subtotal lines in Sections II and III that contain numbers.</t>
    </r>
  </si>
  <si>
    <t>Specialist:</t>
  </si>
  <si>
    <t>cost/mile x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</si>
</sst>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6" fontId="0" fillId="0" borderId="0" xfId="44" applyNumberFormat="1" applyFont="1" applyAlignment="1">
      <alignment/>
    </xf>
    <xf numFmtId="0" fontId="4" fillId="0" borderId="0" xfId="0" applyFont="1" applyAlignment="1">
      <alignment/>
    </xf>
    <xf numFmtId="43" fontId="0" fillId="33" borderId="10" xfId="42" applyFont="1" applyFill="1" applyBorder="1" applyAlignment="1">
      <alignment/>
    </xf>
    <xf numFmtId="0" fontId="0" fillId="33" borderId="10" xfId="0" applyFill="1" applyBorder="1" applyAlignment="1">
      <alignment/>
    </xf>
    <xf numFmtId="5" fontId="0" fillId="0" borderId="0" xfId="0" applyNumberFormat="1" applyAlignment="1">
      <alignment/>
    </xf>
    <xf numFmtId="5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44" fontId="0" fillId="34" borderId="0" xfId="44" applyFont="1" applyFill="1" applyAlignment="1">
      <alignment/>
    </xf>
    <xf numFmtId="44" fontId="0" fillId="33" borderId="10" xfId="44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44" fontId="0" fillId="33" borderId="11" xfId="44" applyFont="1" applyFill="1" applyBorder="1" applyAlignment="1">
      <alignment/>
    </xf>
    <xf numFmtId="0" fontId="0" fillId="33" borderId="11" xfId="0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5" fontId="1" fillId="0" borderId="0" xfId="0" applyNumberFormat="1" applyFont="1" applyAlignment="1">
      <alignment/>
    </xf>
    <xf numFmtId="5" fontId="0" fillId="33" borderId="10" xfId="44" applyNumberFormat="1" applyFont="1" applyFill="1" applyBorder="1" applyAlignment="1">
      <alignment/>
    </xf>
    <xf numFmtId="5" fontId="1" fillId="0" borderId="0" xfId="44" applyNumberFormat="1" applyFont="1" applyAlignment="1">
      <alignment/>
    </xf>
    <xf numFmtId="5" fontId="0" fillId="0" borderId="0" xfId="44" applyNumberFormat="1" applyFont="1" applyAlignment="1">
      <alignment/>
    </xf>
    <xf numFmtId="5" fontId="0" fillId="0" borderId="12" xfId="44" applyNumberFormat="1" applyFont="1" applyBorder="1" applyAlignment="1">
      <alignment/>
    </xf>
    <xf numFmtId="5" fontId="0" fillId="33" borderId="12" xfId="44" applyNumberFormat="1" applyFont="1" applyFill="1" applyBorder="1" applyAlignment="1">
      <alignment/>
    </xf>
    <xf numFmtId="5" fontId="1" fillId="0" borderId="13" xfId="44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166" fontId="0" fillId="0" borderId="0" xfId="44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5" fontId="0" fillId="0" borderId="12" xfId="0" applyNumberFormat="1" applyBorder="1" applyAlignment="1">
      <alignment/>
    </xf>
    <xf numFmtId="0" fontId="2" fillId="0" borderId="14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44" fontId="1" fillId="0" borderId="0" xfId="44" applyFont="1" applyAlignment="1">
      <alignment horizontal="righ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44" fontId="0" fillId="0" borderId="0" xfId="44" applyFont="1" applyAlignment="1">
      <alignment horizontal="right"/>
    </xf>
    <xf numFmtId="44" fontId="0" fillId="0" borderId="12" xfId="44" applyFont="1" applyBorder="1" applyAlignment="1">
      <alignment horizontal="right"/>
    </xf>
    <xf numFmtId="166" fontId="1" fillId="0" borderId="0" xfId="44" applyNumberFormat="1" applyFont="1" applyAlignment="1">
      <alignment horizontal="right"/>
    </xf>
    <xf numFmtId="0" fontId="0" fillId="0" borderId="0" xfId="0" applyAlignment="1">
      <alignment horizontal="right"/>
    </xf>
    <xf numFmtId="44" fontId="0" fillId="33" borderId="0" xfId="44" applyFont="1" applyFill="1" applyAlignment="1">
      <alignment horizontal="right"/>
    </xf>
    <xf numFmtId="166" fontId="0" fillId="0" borderId="12" xfId="44" applyNumberFormat="1" applyFont="1" applyBorder="1" applyAlignment="1">
      <alignment horizontal="right"/>
    </xf>
    <xf numFmtId="0" fontId="9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8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123825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574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13</xdr:row>
      <xdr:rowOff>28575</xdr:rowOff>
    </xdr:from>
    <xdr:to>
      <xdr:col>9</xdr:col>
      <xdr:colOff>704850</xdr:colOff>
      <xdr:row>17</xdr:row>
      <xdr:rowOff>95250</xdr:rowOff>
    </xdr:to>
    <xdr:pic>
      <xdr:nvPicPr>
        <xdr:cNvPr id="2" name="Picture 5" descr="C:\DATA\Graphics\Diagram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62175"/>
          <a:ext cx="1514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19</xdr:row>
      <xdr:rowOff>0</xdr:rowOff>
    </xdr:from>
    <xdr:to>
      <xdr:col>10</xdr:col>
      <xdr:colOff>19050</xdr:colOff>
      <xdr:row>39</xdr:row>
      <xdr:rowOff>152400</xdr:rowOff>
    </xdr:to>
    <xdr:pic>
      <xdr:nvPicPr>
        <xdr:cNvPr id="3" name="Picture 6" descr="C:\DATA\Graphics\slopes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3409950"/>
          <a:ext cx="617220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1"/>
  <sheetViews>
    <sheetView tabSelected="1" zoomScale="75" zoomScaleNormal="75" zoomScalePageLayoutView="0" workbookViewId="0" topLeftCell="A1">
      <selection activeCell="P7" sqref="P7"/>
    </sheetView>
  </sheetViews>
  <sheetFormatPr defaultColWidth="9.140625" defaultRowHeight="12.75"/>
  <cols>
    <col min="4" max="4" width="10.57421875" style="0" customWidth="1"/>
    <col min="6" max="6" width="9.57421875" style="0" customWidth="1"/>
    <col min="9" max="9" width="4.57421875" style="0" customWidth="1"/>
    <col min="10" max="10" width="13.00390625" style="9" customWidth="1"/>
  </cols>
  <sheetData>
    <row r="1" spans="7:10" ht="12.75">
      <c r="G1" s="54" t="s">
        <v>8</v>
      </c>
      <c r="H1" s="54"/>
      <c r="I1" s="54"/>
      <c r="J1" s="54"/>
    </row>
    <row r="2" spans="7:10" ht="12.75" customHeight="1">
      <c r="G2" s="54"/>
      <c r="H2" s="54"/>
      <c r="I2" s="54"/>
      <c r="J2" s="54"/>
    </row>
    <row r="3" spans="7:10" ht="12.75">
      <c r="G3" s="54"/>
      <c r="H3" s="54"/>
      <c r="I3" s="54"/>
      <c r="J3" s="54"/>
    </row>
    <row r="4" spans="7:10" ht="12.75">
      <c r="G4" s="54"/>
      <c r="H4" s="54"/>
      <c r="I4" s="54"/>
      <c r="J4" s="54"/>
    </row>
    <row r="5" spans="7:10" ht="12.75">
      <c r="G5" s="54"/>
      <c r="H5" s="54"/>
      <c r="I5" s="54"/>
      <c r="J5" s="54"/>
    </row>
    <row r="6" ht="12.75"/>
    <row r="7" spans="1:10" ht="12.75">
      <c r="A7" s="1" t="s">
        <v>0</v>
      </c>
      <c r="C7" s="55"/>
      <c r="D7" s="55"/>
      <c r="E7" s="55"/>
      <c r="F7" s="1" t="s">
        <v>1</v>
      </c>
      <c r="H7" s="55"/>
      <c r="I7" s="55"/>
      <c r="J7" s="55"/>
    </row>
    <row r="8" spans="1:10" ht="12.75">
      <c r="A8" s="1" t="s">
        <v>2</v>
      </c>
      <c r="B8" s="1"/>
      <c r="C8" s="55"/>
      <c r="D8" s="55"/>
      <c r="E8" s="55"/>
      <c r="F8" s="1" t="s">
        <v>3</v>
      </c>
      <c r="G8" s="1"/>
      <c r="H8" s="1"/>
      <c r="I8" s="55"/>
      <c r="J8" s="55"/>
    </row>
    <row r="9" spans="1:10" ht="12.75">
      <c r="A9" s="2"/>
      <c r="B9" s="1"/>
      <c r="C9" s="1"/>
      <c r="D9" s="1"/>
      <c r="E9" s="1"/>
      <c r="F9" s="1" t="s">
        <v>4</v>
      </c>
      <c r="G9" s="1"/>
      <c r="H9" s="1"/>
      <c r="I9" s="55"/>
      <c r="J9" s="55"/>
    </row>
    <row r="10" spans="1:10" ht="12.75">
      <c r="A10" s="1"/>
      <c r="B10" s="1"/>
      <c r="C10" s="1"/>
      <c r="D10" s="1"/>
      <c r="E10" s="1" t="s">
        <v>5</v>
      </c>
      <c r="F10" s="1"/>
      <c r="G10" s="1"/>
      <c r="H10" s="1"/>
      <c r="I10" s="56"/>
      <c r="J10" s="56"/>
    </row>
    <row r="11" spans="1:10" ht="12.75">
      <c r="A11" s="1" t="s">
        <v>6</v>
      </c>
      <c r="B11" s="1"/>
      <c r="C11" s="1"/>
      <c r="D11" s="55"/>
      <c r="E11" s="55"/>
      <c r="F11" s="55"/>
      <c r="G11" s="55"/>
      <c r="H11" s="55"/>
      <c r="I11" s="55"/>
      <c r="J11" s="55"/>
    </row>
    <row r="12" spans="1:10" ht="12.75">
      <c r="A12" s="1"/>
      <c r="B12" s="1"/>
      <c r="C12" s="1"/>
      <c r="D12" s="30"/>
      <c r="E12" s="30"/>
      <c r="F12" s="30"/>
      <c r="G12" s="30"/>
      <c r="H12" s="30"/>
      <c r="I12" s="30"/>
      <c r="J12" s="30"/>
    </row>
    <row r="13" spans="1:10" ht="15">
      <c r="A13" s="57" t="s">
        <v>9</v>
      </c>
      <c r="B13" s="57"/>
      <c r="C13" s="57"/>
      <c r="D13" s="57"/>
      <c r="E13" s="57"/>
      <c r="F13" s="57"/>
      <c r="G13" s="57"/>
      <c r="H13" s="1"/>
      <c r="I13" s="1"/>
      <c r="J13" s="23"/>
    </row>
    <row r="14" spans="1:10" ht="12.75">
      <c r="A14" s="53" t="s">
        <v>7</v>
      </c>
      <c r="B14" s="53"/>
      <c r="C14" s="53"/>
      <c r="D14" s="53"/>
      <c r="E14" s="53"/>
      <c r="F14" s="53"/>
      <c r="G14" s="53"/>
      <c r="H14" s="1"/>
      <c r="I14" s="1"/>
      <c r="J14" s="23"/>
    </row>
    <row r="15" spans="1:10" ht="12.75">
      <c r="A15" s="53"/>
      <c r="B15" s="53"/>
      <c r="C15" s="53"/>
      <c r="D15" s="53"/>
      <c r="E15" s="53"/>
      <c r="F15" s="53"/>
      <c r="G15" s="53"/>
      <c r="H15" s="1"/>
      <c r="I15" s="1"/>
      <c r="J15" s="23"/>
    </row>
    <row r="16" spans="1:10" ht="12.75">
      <c r="A16" s="53"/>
      <c r="B16" s="53"/>
      <c r="C16" s="53"/>
      <c r="D16" s="53"/>
      <c r="E16" s="53"/>
      <c r="F16" s="53"/>
      <c r="G16" s="53"/>
      <c r="H16" s="1"/>
      <c r="I16" s="1"/>
      <c r="J16" s="23"/>
    </row>
    <row r="17" spans="1:10" ht="12.75">
      <c r="A17" s="53"/>
      <c r="B17" s="53"/>
      <c r="C17" s="53"/>
      <c r="D17" s="53"/>
      <c r="E17" s="53"/>
      <c r="F17" s="53"/>
      <c r="G17" s="53"/>
      <c r="H17" s="1"/>
      <c r="I17" s="1"/>
      <c r="J17" s="23"/>
    </row>
    <row r="18" spans="1:10" ht="36.75" customHeight="1">
      <c r="A18" s="53"/>
      <c r="B18" s="53"/>
      <c r="C18" s="53"/>
      <c r="D18" s="53"/>
      <c r="E18" s="53"/>
      <c r="F18" s="53"/>
      <c r="G18" s="53"/>
      <c r="H18" s="1"/>
      <c r="I18" s="1"/>
      <c r="J18" s="23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23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23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23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23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23"/>
    </row>
    <row r="24" spans="1:10" ht="12.75">
      <c r="A24" s="1"/>
      <c r="B24" s="1"/>
      <c r="C24" s="1"/>
      <c r="D24" s="1"/>
      <c r="E24" s="1"/>
      <c r="F24" s="1"/>
      <c r="G24" s="1"/>
      <c r="H24" s="1"/>
      <c r="I24" s="1"/>
      <c r="J24" s="23"/>
    </row>
    <row r="25" spans="1:10" ht="12.75">
      <c r="A25" s="1"/>
      <c r="B25" s="1"/>
      <c r="C25" s="1"/>
      <c r="D25" s="1"/>
      <c r="E25" s="1"/>
      <c r="F25" s="1"/>
      <c r="G25" s="1"/>
      <c r="H25" s="1"/>
      <c r="I25" s="1"/>
      <c r="J25" s="23"/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23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23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23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23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23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23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23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23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23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23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23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23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23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23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23"/>
    </row>
    <row r="42" ht="12.75">
      <c r="A42" s="1" t="s">
        <v>10</v>
      </c>
    </row>
    <row r="43" spans="1:10" ht="12.75">
      <c r="A43" s="50" t="s">
        <v>11</v>
      </c>
      <c r="B43" s="50"/>
      <c r="C43" s="50"/>
      <c r="D43" s="31">
        <v>19500</v>
      </c>
      <c r="E43" s="10"/>
      <c r="H43" s="3" t="s">
        <v>12</v>
      </c>
      <c r="I43" s="51"/>
      <c r="J43" s="51"/>
    </row>
    <row r="44" spans="1:10" ht="12.75">
      <c r="A44" s="50" t="s">
        <v>13</v>
      </c>
      <c r="B44" s="50"/>
      <c r="C44" s="50"/>
      <c r="D44" s="5">
        <v>4000</v>
      </c>
      <c r="E44" t="s">
        <v>14</v>
      </c>
      <c r="F44" s="7"/>
      <c r="G44" t="s">
        <v>15</v>
      </c>
      <c r="H44" s="3" t="s">
        <v>12</v>
      </c>
      <c r="I44" s="52">
        <f>D44*F44</f>
        <v>0</v>
      </c>
      <c r="J44" s="52"/>
    </row>
    <row r="45" spans="8:10" ht="12.75">
      <c r="H45" s="4" t="s">
        <v>16</v>
      </c>
      <c r="I45" s="49">
        <f>I43+I44</f>
        <v>0</v>
      </c>
      <c r="J45" s="49"/>
    </row>
    <row r="46" ht="12.75">
      <c r="A46" s="1" t="s">
        <v>17</v>
      </c>
    </row>
    <row r="47" spans="1:4" ht="12.75">
      <c r="A47" s="6" t="s">
        <v>18</v>
      </c>
      <c r="D47" s="6" t="s">
        <v>19</v>
      </c>
    </row>
    <row r="48" spans="1:10" ht="12.75">
      <c r="A48" s="45"/>
      <c r="B48" s="45"/>
      <c r="D48" s="8"/>
      <c r="E48" t="s">
        <v>20</v>
      </c>
      <c r="F48" s="8"/>
      <c r="G48" t="s">
        <v>21</v>
      </c>
      <c r="H48" s="3" t="s">
        <v>12</v>
      </c>
      <c r="I48" s="47">
        <f>D48*F48</f>
        <v>0</v>
      </c>
      <c r="J48" s="47"/>
    </row>
    <row r="49" spans="1:10" ht="12.75">
      <c r="A49" s="45"/>
      <c r="B49" s="45"/>
      <c r="D49" s="8"/>
      <c r="E49" t="s">
        <v>20</v>
      </c>
      <c r="F49" s="8"/>
      <c r="G49" t="s">
        <v>21</v>
      </c>
      <c r="H49" s="3" t="s">
        <v>12</v>
      </c>
      <c r="I49" s="47">
        <f>D49*F49</f>
        <v>0</v>
      </c>
      <c r="J49" s="47"/>
    </row>
    <row r="50" spans="1:10" ht="12.75">
      <c r="A50" s="45"/>
      <c r="B50" s="45"/>
      <c r="D50" s="8"/>
      <c r="E50" t="s">
        <v>20</v>
      </c>
      <c r="F50" s="8"/>
      <c r="G50" t="s">
        <v>21</v>
      </c>
      <c r="H50" s="3" t="s">
        <v>12</v>
      </c>
      <c r="I50" s="47">
        <f>D50*F50</f>
        <v>0</v>
      </c>
      <c r="J50" s="47"/>
    </row>
    <row r="51" spans="1:10" ht="12.75">
      <c r="A51" s="45"/>
      <c r="B51" s="45"/>
      <c r="D51" s="8"/>
      <c r="E51" t="s">
        <v>20</v>
      </c>
      <c r="F51" s="8"/>
      <c r="G51" t="s">
        <v>21</v>
      </c>
      <c r="H51" s="3" t="s">
        <v>12</v>
      </c>
      <c r="I51" s="47">
        <f>D51*F51</f>
        <v>0</v>
      </c>
      <c r="J51" s="47"/>
    </row>
    <row r="52" spans="1:10" ht="12.75">
      <c r="A52" s="45"/>
      <c r="B52" s="45"/>
      <c r="D52" s="8"/>
      <c r="E52" t="s">
        <v>20</v>
      </c>
      <c r="F52" s="8"/>
      <c r="G52" t="s">
        <v>21</v>
      </c>
      <c r="H52" s="3" t="s">
        <v>12</v>
      </c>
      <c r="I52" s="48">
        <f>D52*F52</f>
        <v>0</v>
      </c>
      <c r="J52" s="48"/>
    </row>
    <row r="53" spans="8:10" ht="12.75">
      <c r="H53" s="4" t="s">
        <v>22</v>
      </c>
      <c r="I53" s="44">
        <f>SUM(I48:I52)</f>
        <v>0</v>
      </c>
      <c r="J53" s="44"/>
    </row>
    <row r="55" ht="15.75">
      <c r="A55" s="32" t="s">
        <v>87</v>
      </c>
    </row>
    <row r="57" ht="12.75">
      <c r="A57" s="1" t="s">
        <v>23</v>
      </c>
    </row>
    <row r="58" ht="12.75">
      <c r="A58" t="s">
        <v>24</v>
      </c>
    </row>
    <row r="59" spans="2:10" ht="12.75">
      <c r="B59" s="11" t="s">
        <v>25</v>
      </c>
      <c r="I59" s="3" t="s">
        <v>12</v>
      </c>
      <c r="J59" s="24">
        <f>(J61+J71+J85+J93+J102+J110+J123+J139)*0.025</f>
        <v>0</v>
      </c>
    </row>
    <row r="60" ht="12.75">
      <c r="A60" t="s">
        <v>26</v>
      </c>
    </row>
    <row r="61" spans="2:10" ht="12.75">
      <c r="B61" t="s">
        <v>27</v>
      </c>
      <c r="I61" s="3" t="s">
        <v>12</v>
      </c>
      <c r="J61" s="24"/>
    </row>
    <row r="62" spans="9:10" ht="12.75">
      <c r="I62" s="4" t="s">
        <v>22</v>
      </c>
      <c r="J62" s="25">
        <f>J59+J61</f>
        <v>0</v>
      </c>
    </row>
    <row r="64" ht="12.75">
      <c r="A64" t="s">
        <v>28</v>
      </c>
    </row>
    <row r="65" ht="12.75">
      <c r="A65" t="s">
        <v>29</v>
      </c>
    </row>
    <row r="66" spans="1:10" ht="12.75">
      <c r="A66" s="13"/>
      <c r="B66" t="s">
        <v>14</v>
      </c>
      <c r="C66" s="7"/>
      <c r="D66" t="s">
        <v>15</v>
      </c>
      <c r="I66" s="3" t="s">
        <v>12</v>
      </c>
      <c r="J66" s="26">
        <f>A66*C66</f>
        <v>0</v>
      </c>
    </row>
    <row r="67" ht="12.75">
      <c r="A67" t="s">
        <v>30</v>
      </c>
    </row>
    <row r="68" spans="1:10" ht="12.75">
      <c r="A68" s="13"/>
      <c r="B68" t="s">
        <v>31</v>
      </c>
      <c r="C68" s="7"/>
      <c r="D68" t="s">
        <v>32</v>
      </c>
      <c r="E68" s="13"/>
      <c r="F68" t="s">
        <v>90</v>
      </c>
      <c r="G68" s="7"/>
      <c r="H68" t="s">
        <v>33</v>
      </c>
      <c r="I68" s="3" t="s">
        <v>12</v>
      </c>
      <c r="J68" s="26">
        <f>A68*C68*E68*G68</f>
        <v>0</v>
      </c>
    </row>
    <row r="69" spans="1:10" ht="12.75">
      <c r="A69" t="s">
        <v>34</v>
      </c>
      <c r="I69" s="3" t="s">
        <v>12</v>
      </c>
      <c r="J69" s="24"/>
    </row>
    <row r="70" spans="1:10" ht="12.75">
      <c r="A70" s="12" t="s">
        <v>61</v>
      </c>
      <c r="I70" s="3" t="s">
        <v>12</v>
      </c>
      <c r="J70" s="24"/>
    </row>
    <row r="71" spans="9:10" ht="12.75">
      <c r="I71" s="4" t="s">
        <v>22</v>
      </c>
      <c r="J71" s="26">
        <f>SUM(J66:J69)</f>
        <v>0</v>
      </c>
    </row>
    <row r="73" ht="12.75">
      <c r="A73" t="s">
        <v>35</v>
      </c>
    </row>
    <row r="74" spans="1:3" ht="12.75">
      <c r="A74" s="14" t="s">
        <v>36</v>
      </c>
      <c r="C74" s="14" t="s">
        <v>37</v>
      </c>
    </row>
    <row r="75" spans="1:10" ht="12.75">
      <c r="A75" s="15"/>
      <c r="B75" s="3"/>
      <c r="C75" s="17" t="s">
        <v>38</v>
      </c>
      <c r="D75" s="17" t="s">
        <v>39</v>
      </c>
      <c r="E75" s="17" t="s">
        <v>43</v>
      </c>
      <c r="F75" s="18" t="s">
        <v>41</v>
      </c>
      <c r="G75" s="17" t="s">
        <v>42</v>
      </c>
      <c r="I75" s="3"/>
      <c r="J75" s="26"/>
    </row>
    <row r="76" spans="1:10" ht="12.75">
      <c r="A76" s="8"/>
      <c r="C76" s="8"/>
      <c r="D76" s="8"/>
      <c r="E76" s="8"/>
      <c r="F76" s="16">
        <f>(C76*D76*E76)/27</f>
        <v>0</v>
      </c>
      <c r="G76" s="13"/>
      <c r="I76" s="3" t="s">
        <v>12</v>
      </c>
      <c r="J76" s="26">
        <f>F76*G76</f>
        <v>0</v>
      </c>
    </row>
    <row r="77" spans="1:10" ht="12.75">
      <c r="A77" s="8"/>
      <c r="C77" s="8"/>
      <c r="D77" s="8"/>
      <c r="E77" s="8"/>
      <c r="F77" s="16">
        <f aca="true" t="shared" si="0" ref="F77:F83">(C77*D77*E77)/27</f>
        <v>0</v>
      </c>
      <c r="G77" s="13"/>
      <c r="I77" s="3" t="s">
        <v>12</v>
      </c>
      <c r="J77" s="26">
        <f aca="true" t="shared" si="1" ref="J77:J83">F77*G77</f>
        <v>0</v>
      </c>
    </row>
    <row r="78" spans="1:10" ht="12.75">
      <c r="A78" s="8"/>
      <c r="C78" s="8"/>
      <c r="D78" s="8"/>
      <c r="E78" s="8"/>
      <c r="F78" s="16">
        <f t="shared" si="0"/>
        <v>0</v>
      </c>
      <c r="G78" s="13"/>
      <c r="I78" s="3" t="s">
        <v>12</v>
      </c>
      <c r="J78" s="26">
        <f t="shared" si="1"/>
        <v>0</v>
      </c>
    </row>
    <row r="79" spans="1:10" ht="12.75">
      <c r="A79" s="8"/>
      <c r="C79" s="8"/>
      <c r="D79" s="8"/>
      <c r="E79" s="8"/>
      <c r="F79" s="16">
        <f t="shared" si="0"/>
        <v>0</v>
      </c>
      <c r="G79" s="13"/>
      <c r="I79" s="3" t="s">
        <v>12</v>
      </c>
      <c r="J79" s="26">
        <f t="shared" si="1"/>
        <v>0</v>
      </c>
    </row>
    <row r="80" spans="1:10" ht="12.75">
      <c r="A80" s="8"/>
      <c r="C80" s="8"/>
      <c r="D80" s="8"/>
      <c r="E80" s="8"/>
      <c r="F80" s="16">
        <f t="shared" si="0"/>
        <v>0</v>
      </c>
      <c r="G80" s="13"/>
      <c r="I80" s="3" t="s">
        <v>12</v>
      </c>
      <c r="J80" s="26">
        <f t="shared" si="1"/>
        <v>0</v>
      </c>
    </row>
    <row r="81" spans="1:10" ht="12.75">
      <c r="A81" s="8"/>
      <c r="C81" s="8"/>
      <c r="D81" s="8"/>
      <c r="E81" s="8"/>
      <c r="F81" s="16">
        <f t="shared" si="0"/>
        <v>0</v>
      </c>
      <c r="G81" s="13"/>
      <c r="I81" s="3" t="s">
        <v>12</v>
      </c>
      <c r="J81" s="26">
        <f t="shared" si="1"/>
        <v>0</v>
      </c>
    </row>
    <row r="82" spans="1:10" ht="12.75">
      <c r="A82" s="8"/>
      <c r="C82" s="8"/>
      <c r="D82" s="8"/>
      <c r="E82" s="8"/>
      <c r="F82" s="16">
        <f t="shared" si="0"/>
        <v>0</v>
      </c>
      <c r="G82" s="13"/>
      <c r="I82" s="3" t="s">
        <v>12</v>
      </c>
      <c r="J82" s="26">
        <f t="shared" si="1"/>
        <v>0</v>
      </c>
    </row>
    <row r="83" spans="1:10" ht="12.75">
      <c r="A83" s="8"/>
      <c r="C83" s="20"/>
      <c r="D83" s="20"/>
      <c r="E83" s="20"/>
      <c r="F83" s="16">
        <f t="shared" si="0"/>
        <v>0</v>
      </c>
      <c r="G83" s="19"/>
      <c r="I83" s="3" t="s">
        <v>12</v>
      </c>
      <c r="J83" s="26">
        <f t="shared" si="1"/>
        <v>0</v>
      </c>
    </row>
    <row r="84" spans="1:10" ht="12.75">
      <c r="A84" s="8"/>
      <c r="B84" s="3" t="s">
        <v>44</v>
      </c>
      <c r="C84" s="45"/>
      <c r="D84" s="45"/>
      <c r="E84" s="45"/>
      <c r="F84" s="45"/>
      <c r="G84" s="45"/>
      <c r="I84" s="3" t="s">
        <v>12</v>
      </c>
      <c r="J84" s="24"/>
    </row>
    <row r="85" spans="9:10" ht="12.75">
      <c r="I85" s="4" t="s">
        <v>22</v>
      </c>
      <c r="J85" s="25">
        <f>SUM(J76:J84)</f>
        <v>0</v>
      </c>
    </row>
    <row r="87" ht="12.75">
      <c r="A87" t="s">
        <v>45</v>
      </c>
    </row>
    <row r="88" spans="1:5" ht="12.75">
      <c r="A88" s="14" t="s">
        <v>18</v>
      </c>
      <c r="E88" s="14" t="s">
        <v>46</v>
      </c>
    </row>
    <row r="89" spans="1:10" ht="12.75">
      <c r="A89" s="45"/>
      <c r="B89" s="45"/>
      <c r="C89" s="45"/>
      <c r="F89" s="13"/>
      <c r="I89" s="3" t="s">
        <v>12</v>
      </c>
      <c r="J89" s="26">
        <f>F89</f>
        <v>0</v>
      </c>
    </row>
    <row r="90" spans="1:10" ht="12.75">
      <c r="A90" s="45"/>
      <c r="B90" s="45"/>
      <c r="C90" s="45"/>
      <c r="F90" s="13"/>
      <c r="I90" s="3" t="s">
        <v>12</v>
      </c>
      <c r="J90" s="26">
        <f>F90</f>
        <v>0</v>
      </c>
    </row>
    <row r="91" spans="1:10" ht="12.75">
      <c r="A91" s="45"/>
      <c r="B91" s="45"/>
      <c r="C91" s="45"/>
      <c r="F91" s="13"/>
      <c r="I91" s="3" t="s">
        <v>12</v>
      </c>
      <c r="J91" s="26">
        <f>F91</f>
        <v>0</v>
      </c>
    </row>
    <row r="92" spans="1:10" ht="12.75">
      <c r="A92" s="45"/>
      <c r="B92" s="45"/>
      <c r="C92" s="45"/>
      <c r="F92" s="13"/>
      <c r="I92" s="3" t="s">
        <v>12</v>
      </c>
      <c r="J92" s="27">
        <f>F92</f>
        <v>0</v>
      </c>
    </row>
    <row r="93" spans="9:10" ht="12.75">
      <c r="I93" s="4" t="s">
        <v>22</v>
      </c>
      <c r="J93" s="25">
        <f>SUM(J89:J92)</f>
        <v>0</v>
      </c>
    </row>
    <row r="95" ht="12.75">
      <c r="A95" t="s">
        <v>47</v>
      </c>
    </row>
    <row r="96" spans="2:6" ht="12.75">
      <c r="B96" s="17" t="s">
        <v>48</v>
      </c>
      <c r="C96" s="17" t="s">
        <v>40</v>
      </c>
      <c r="D96" s="17" t="s">
        <v>49</v>
      </c>
      <c r="E96" s="18" t="s">
        <v>50</v>
      </c>
      <c r="F96" s="17" t="s">
        <v>42</v>
      </c>
    </row>
    <row r="97" spans="2:10" ht="12.75">
      <c r="B97" s="8"/>
      <c r="C97" s="8"/>
      <c r="D97" s="8"/>
      <c r="E97">
        <f>B97*C97*D97/27</f>
        <v>0</v>
      </c>
      <c r="F97" s="8"/>
      <c r="I97" s="3" t="s">
        <v>12</v>
      </c>
      <c r="J97" s="26">
        <f aca="true" t="shared" si="2" ref="J97:J102">SUM(E97:I97)</f>
        <v>0</v>
      </c>
    </row>
    <row r="98" spans="2:10" ht="12.75">
      <c r="B98" s="8"/>
      <c r="C98" s="8"/>
      <c r="D98" s="8"/>
      <c r="E98">
        <f>B98*C98*D98/27</f>
        <v>0</v>
      </c>
      <c r="F98" s="8"/>
      <c r="I98" s="3" t="s">
        <v>12</v>
      </c>
      <c r="J98" s="26">
        <f t="shared" si="2"/>
        <v>0</v>
      </c>
    </row>
    <row r="99" spans="2:10" ht="12.75">
      <c r="B99" s="8"/>
      <c r="C99" s="8"/>
      <c r="D99" s="8"/>
      <c r="E99">
        <f>B99*C99*D99/27</f>
        <v>0</v>
      </c>
      <c r="F99" s="8"/>
      <c r="I99" s="3" t="s">
        <v>12</v>
      </c>
      <c r="J99" s="26">
        <f t="shared" si="2"/>
        <v>0</v>
      </c>
    </row>
    <row r="100" spans="2:10" ht="12.75">
      <c r="B100" s="8"/>
      <c r="C100" s="8"/>
      <c r="D100" s="8"/>
      <c r="E100">
        <f>B100*C100*D100/27</f>
        <v>0</v>
      </c>
      <c r="F100" s="8"/>
      <c r="I100" s="3" t="s">
        <v>12</v>
      </c>
      <c r="J100" s="26">
        <f t="shared" si="2"/>
        <v>0</v>
      </c>
    </row>
    <row r="101" spans="2:10" ht="12.75">
      <c r="B101" s="8"/>
      <c r="C101" s="8"/>
      <c r="D101" s="8"/>
      <c r="E101">
        <f>B101*C101*D101/27</f>
        <v>0</v>
      </c>
      <c r="F101" s="8"/>
      <c r="I101" s="3" t="s">
        <v>12</v>
      </c>
      <c r="J101" s="27">
        <f t="shared" si="2"/>
        <v>0</v>
      </c>
    </row>
    <row r="102" spans="9:10" ht="12.75">
      <c r="I102" s="4" t="s">
        <v>22</v>
      </c>
      <c r="J102" s="25">
        <f t="shared" si="2"/>
        <v>0</v>
      </c>
    </row>
    <row r="104" ht="12.75">
      <c r="A104" t="s">
        <v>51</v>
      </c>
    </row>
    <row r="105" spans="1:10" ht="12.75">
      <c r="A105" t="s">
        <v>52</v>
      </c>
      <c r="E105" s="13"/>
      <c r="F105" t="s">
        <v>53</v>
      </c>
      <c r="G105" s="8"/>
      <c r="H105" t="s">
        <v>54</v>
      </c>
      <c r="I105" s="3" t="s">
        <v>12</v>
      </c>
      <c r="J105" s="26">
        <f>E105*G105</f>
        <v>0</v>
      </c>
    </row>
    <row r="106" spans="1:10" ht="12.75">
      <c r="A106" t="s">
        <v>55</v>
      </c>
      <c r="E106" s="13"/>
      <c r="F106" t="s">
        <v>56</v>
      </c>
      <c r="G106" s="8"/>
      <c r="H106" t="s">
        <v>57</v>
      </c>
      <c r="I106" s="3" t="s">
        <v>12</v>
      </c>
      <c r="J106" s="26">
        <f>E106*G106</f>
        <v>0</v>
      </c>
    </row>
    <row r="107" spans="1:10" ht="12.75">
      <c r="A107" t="s">
        <v>58</v>
      </c>
      <c r="B107" s="8"/>
      <c r="C107" t="s">
        <v>59</v>
      </c>
      <c r="E107" s="13"/>
      <c r="F107" t="s">
        <v>53</v>
      </c>
      <c r="G107" s="8"/>
      <c r="H107" t="s">
        <v>54</v>
      </c>
      <c r="I107" s="3" t="s">
        <v>12</v>
      </c>
      <c r="J107" s="26">
        <f>E107*G107</f>
        <v>0</v>
      </c>
    </row>
    <row r="108" spans="1:10" ht="12.75">
      <c r="A108" t="s">
        <v>60</v>
      </c>
      <c r="E108" s="19"/>
      <c r="F108" t="s">
        <v>56</v>
      </c>
      <c r="G108" s="20"/>
      <c r="H108" t="s">
        <v>57</v>
      </c>
      <c r="I108" s="3" t="s">
        <v>12</v>
      </c>
      <c r="J108" s="26">
        <f>E108*G108</f>
        <v>0</v>
      </c>
    </row>
    <row r="109" spans="1:10" ht="12.75">
      <c r="A109" t="s">
        <v>61</v>
      </c>
      <c r="B109" s="45"/>
      <c r="C109" s="45"/>
      <c r="D109" s="45"/>
      <c r="E109" s="45"/>
      <c r="F109" s="45"/>
      <c r="G109" s="45"/>
      <c r="H109" s="45"/>
      <c r="I109" s="3" t="s">
        <v>12</v>
      </c>
      <c r="J109" s="28"/>
    </row>
    <row r="110" spans="9:10" ht="12.75">
      <c r="I110" s="4" t="s">
        <v>22</v>
      </c>
      <c r="J110" s="25">
        <f>SUM(J105:J109)</f>
        <v>0</v>
      </c>
    </row>
    <row r="112" ht="15.75">
      <c r="A112" s="32" t="s">
        <v>87</v>
      </c>
    </row>
    <row r="115" ht="12.75">
      <c r="A115" t="s">
        <v>62</v>
      </c>
    </row>
    <row r="116" ht="12.75">
      <c r="A116" t="s">
        <v>63</v>
      </c>
    </row>
    <row r="117" spans="2:10" ht="12.75">
      <c r="B117" s="3" t="s">
        <v>64</v>
      </c>
      <c r="C117" s="13"/>
      <c r="D117" t="s">
        <v>14</v>
      </c>
      <c r="E117" s="8"/>
      <c r="F117" t="s">
        <v>15</v>
      </c>
      <c r="I117" s="3" t="s">
        <v>12</v>
      </c>
      <c r="J117" s="26">
        <f>C117*E117</f>
        <v>0</v>
      </c>
    </row>
    <row r="118" spans="2:10" ht="12.75">
      <c r="B118" s="3" t="s">
        <v>65</v>
      </c>
      <c r="C118" s="8"/>
      <c r="D118" t="s">
        <v>67</v>
      </c>
      <c r="E118" s="8"/>
      <c r="F118" t="s">
        <v>15</v>
      </c>
      <c r="G118" s="13"/>
      <c r="H118" t="s">
        <v>66</v>
      </c>
      <c r="I118" s="3" t="s">
        <v>12</v>
      </c>
      <c r="J118" s="9">
        <f>((C118*43560*E118)/27)*G118</f>
        <v>0</v>
      </c>
    </row>
    <row r="119" ht="12.75">
      <c r="A119" t="s">
        <v>68</v>
      </c>
    </row>
    <row r="120" spans="3:10" ht="12.75">
      <c r="C120" s="8"/>
      <c r="D120" t="s">
        <v>69</v>
      </c>
      <c r="E120" s="13"/>
      <c r="F120" t="s">
        <v>70</v>
      </c>
      <c r="I120" s="3" t="s">
        <v>12</v>
      </c>
      <c r="J120" s="26">
        <f>C120*E120</f>
        <v>0</v>
      </c>
    </row>
    <row r="121" ht="12.75">
      <c r="A121" t="s">
        <v>71</v>
      </c>
    </row>
    <row r="122" spans="3:10" ht="12.75">
      <c r="C122" s="8"/>
      <c r="D122" t="s">
        <v>69</v>
      </c>
      <c r="E122" s="8"/>
      <c r="F122" t="s">
        <v>70</v>
      </c>
      <c r="I122" s="3" t="s">
        <v>12</v>
      </c>
      <c r="J122" s="27">
        <f>C122*E122</f>
        <v>0</v>
      </c>
    </row>
    <row r="123" spans="9:10" ht="12.75">
      <c r="I123" s="4" t="s">
        <v>22</v>
      </c>
      <c r="J123" s="25">
        <f>J117+J118+J120+J122</f>
        <v>0</v>
      </c>
    </row>
    <row r="125" ht="12.75">
      <c r="A125" t="s">
        <v>72</v>
      </c>
    </row>
    <row r="126" ht="12.75">
      <c r="A126" t="s">
        <v>73</v>
      </c>
    </row>
    <row r="127" spans="3:10" ht="12.75">
      <c r="C127" s="8"/>
      <c r="D127" t="s">
        <v>69</v>
      </c>
      <c r="E127" s="13"/>
      <c r="F127" t="s">
        <v>70</v>
      </c>
      <c r="I127" s="3" t="s">
        <v>12</v>
      </c>
      <c r="J127" s="26">
        <f>C127*E127</f>
        <v>0</v>
      </c>
    </row>
    <row r="128" ht="12.75">
      <c r="A128" t="s">
        <v>74</v>
      </c>
    </row>
    <row r="129" spans="3:10" ht="12.75">
      <c r="C129" s="8"/>
      <c r="D129" t="s">
        <v>69</v>
      </c>
      <c r="E129" s="13"/>
      <c r="F129" t="s">
        <v>70</v>
      </c>
      <c r="I129" s="3" t="s">
        <v>12</v>
      </c>
      <c r="J129" s="26">
        <f>C129*E129</f>
        <v>0</v>
      </c>
    </row>
    <row r="130" spans="2:10" ht="12.75">
      <c r="B130" t="s">
        <v>75</v>
      </c>
      <c r="C130" s="8"/>
      <c r="D130" t="s">
        <v>76</v>
      </c>
      <c r="E130" s="8"/>
      <c r="F130" t="s">
        <v>77</v>
      </c>
      <c r="I130" s="3" t="s">
        <v>12</v>
      </c>
      <c r="J130" s="26">
        <f>C130*E130</f>
        <v>0</v>
      </c>
    </row>
    <row r="131" ht="12.75">
      <c r="A131" s="21" t="s">
        <v>78</v>
      </c>
    </row>
    <row r="132" spans="1:10" ht="12.75">
      <c r="A132" t="s">
        <v>79</v>
      </c>
      <c r="C132" s="8"/>
      <c r="D132" t="s">
        <v>69</v>
      </c>
      <c r="E132" s="8"/>
      <c r="F132" t="s">
        <v>70</v>
      </c>
      <c r="I132" s="3" t="s">
        <v>12</v>
      </c>
      <c r="J132" s="26">
        <f>C132*E132</f>
        <v>0</v>
      </c>
    </row>
    <row r="133" spans="1:10" ht="12.75">
      <c r="A133" s="22" t="s">
        <v>80</v>
      </c>
      <c r="C133" s="8"/>
      <c r="D133" t="s">
        <v>69</v>
      </c>
      <c r="E133" s="8"/>
      <c r="F133" t="s">
        <v>70</v>
      </c>
      <c r="I133" s="3" t="s">
        <v>12</v>
      </c>
      <c r="J133" s="26">
        <f>C133*E133</f>
        <v>0</v>
      </c>
    </row>
    <row r="134" spans="1:10" ht="12.75">
      <c r="A134" t="s">
        <v>81</v>
      </c>
      <c r="C134" s="8"/>
      <c r="D134" t="s">
        <v>69</v>
      </c>
      <c r="E134" s="8"/>
      <c r="F134" t="s">
        <v>70</v>
      </c>
      <c r="I134" s="3" t="s">
        <v>12</v>
      </c>
      <c r="J134" s="26">
        <f>C134*E134</f>
        <v>0</v>
      </c>
    </row>
    <row r="135" spans="1:10" ht="12.75">
      <c r="A135" t="s">
        <v>82</v>
      </c>
      <c r="C135" s="8"/>
      <c r="D135" t="s">
        <v>69</v>
      </c>
      <c r="E135" s="8"/>
      <c r="F135" t="s">
        <v>70</v>
      </c>
      <c r="I135" s="3" t="s">
        <v>12</v>
      </c>
      <c r="J135" s="26">
        <f>C135*E135</f>
        <v>0</v>
      </c>
    </row>
    <row r="136" ht="12.75">
      <c r="A136" t="s">
        <v>83</v>
      </c>
    </row>
    <row r="137" spans="3:10" ht="12.75">
      <c r="C137" s="19"/>
      <c r="D137" t="s">
        <v>76</v>
      </c>
      <c r="E137" s="20"/>
      <c r="F137" t="s">
        <v>77</v>
      </c>
      <c r="I137" s="3" t="s">
        <v>12</v>
      </c>
      <c r="J137" s="26">
        <f>C137*E137</f>
        <v>0</v>
      </c>
    </row>
    <row r="138" spans="1:10" ht="12.75">
      <c r="A138" t="s">
        <v>61</v>
      </c>
      <c r="B138" s="46"/>
      <c r="C138" s="46"/>
      <c r="D138" s="46"/>
      <c r="E138" s="46"/>
      <c r="F138" s="46"/>
      <c r="G138" s="46"/>
      <c r="H138" s="46"/>
      <c r="I138" s="3" t="s">
        <v>12</v>
      </c>
      <c r="J138" s="28"/>
    </row>
    <row r="139" spans="9:10" ht="12.75">
      <c r="I139" s="4" t="s">
        <v>22</v>
      </c>
      <c r="J139" s="25">
        <f>SUM(J127:J138)</f>
        <v>0</v>
      </c>
    </row>
    <row r="140" ht="13.5" thickBot="1"/>
    <row r="141" spans="9:10" ht="13.5" thickBot="1">
      <c r="I141" s="4" t="s">
        <v>84</v>
      </c>
      <c r="J141" s="29">
        <f>IF(I45&gt;0,I45,I53+J62+J71+J85+J93+J102+J110+J123+J139)</f>
        <v>0</v>
      </c>
    </row>
    <row r="143" spans="2:8" ht="15" customHeight="1">
      <c r="B143" s="35" t="s">
        <v>88</v>
      </c>
      <c r="C143" s="36"/>
      <c r="D143" s="36"/>
      <c r="E143" s="36"/>
      <c r="F143" s="36"/>
      <c r="G143" s="36"/>
      <c r="H143" s="37"/>
    </row>
    <row r="144" spans="2:8" ht="12.75">
      <c r="B144" s="38"/>
      <c r="C144" s="39"/>
      <c r="D144" s="39"/>
      <c r="E144" s="39"/>
      <c r="F144" s="39"/>
      <c r="G144" s="39"/>
      <c r="H144" s="40"/>
    </row>
    <row r="145" spans="2:8" ht="12.75">
      <c r="B145" s="38"/>
      <c r="C145" s="39"/>
      <c r="D145" s="39"/>
      <c r="E145" s="39"/>
      <c r="F145" s="39"/>
      <c r="G145" s="39"/>
      <c r="H145" s="40"/>
    </row>
    <row r="146" spans="2:8" ht="12.75">
      <c r="B146" s="38"/>
      <c r="C146" s="39"/>
      <c r="D146" s="39"/>
      <c r="E146" s="39"/>
      <c r="F146" s="39"/>
      <c r="G146" s="39"/>
      <c r="H146" s="40"/>
    </row>
    <row r="147" spans="2:8" ht="12.75">
      <c r="B147" s="38"/>
      <c r="C147" s="39"/>
      <c r="D147" s="39"/>
      <c r="E147" s="39"/>
      <c r="F147" s="39"/>
      <c r="G147" s="39"/>
      <c r="H147" s="40"/>
    </row>
    <row r="148" spans="2:8" ht="12.75">
      <c r="B148" s="38"/>
      <c r="C148" s="39"/>
      <c r="D148" s="39"/>
      <c r="E148" s="39"/>
      <c r="F148" s="39"/>
      <c r="G148" s="39"/>
      <c r="H148" s="40"/>
    </row>
    <row r="149" spans="2:8" ht="12.75">
      <c r="B149" s="41"/>
      <c r="C149" s="42"/>
      <c r="D149" s="42"/>
      <c r="E149" s="42"/>
      <c r="F149" s="42"/>
      <c r="G149" s="42"/>
      <c r="H149" s="43"/>
    </row>
    <row r="157" spans="1:8" ht="12.75">
      <c r="A157" s="4"/>
      <c r="B157" s="4" t="s">
        <v>89</v>
      </c>
      <c r="C157" s="33"/>
      <c r="D157" s="33"/>
      <c r="E157" s="33"/>
      <c r="F157" s="33"/>
      <c r="G157" s="33"/>
      <c r="H157" s="33"/>
    </row>
    <row r="159" spans="2:8" ht="12.75">
      <c r="B159" s="4" t="s">
        <v>86</v>
      </c>
      <c r="C159" s="33"/>
      <c r="D159" s="34"/>
      <c r="E159" s="33"/>
      <c r="F159" s="33"/>
      <c r="G159" s="33"/>
      <c r="H159" s="33"/>
    </row>
    <row r="161" spans="2:8" ht="12.75">
      <c r="B161" s="4" t="s">
        <v>85</v>
      </c>
      <c r="C161" s="33"/>
      <c r="D161" s="33"/>
      <c r="E161" s="33"/>
      <c r="F161" s="33"/>
      <c r="G161" s="33"/>
      <c r="H161" s="33"/>
    </row>
  </sheetData>
  <sheetProtection/>
  <mergeCells count="34">
    <mergeCell ref="A14:G18"/>
    <mergeCell ref="G1:J5"/>
    <mergeCell ref="I9:J9"/>
    <mergeCell ref="I10:J10"/>
    <mergeCell ref="D11:J11"/>
    <mergeCell ref="A13:G13"/>
    <mergeCell ref="C7:E7"/>
    <mergeCell ref="H7:J7"/>
    <mergeCell ref="C8:E8"/>
    <mergeCell ref="I8:J8"/>
    <mergeCell ref="I45:J45"/>
    <mergeCell ref="A48:B48"/>
    <mergeCell ref="A49:B49"/>
    <mergeCell ref="A50:B50"/>
    <mergeCell ref="A43:C43"/>
    <mergeCell ref="I43:J43"/>
    <mergeCell ref="A44:C44"/>
    <mergeCell ref="I44:J44"/>
    <mergeCell ref="A51:B51"/>
    <mergeCell ref="A52:B52"/>
    <mergeCell ref="I48:J48"/>
    <mergeCell ref="I49:J49"/>
    <mergeCell ref="I50:J50"/>
    <mergeCell ref="I51:J51"/>
    <mergeCell ref="I52:J52"/>
    <mergeCell ref="B143:H149"/>
    <mergeCell ref="I53:J53"/>
    <mergeCell ref="C84:G84"/>
    <mergeCell ref="A89:C89"/>
    <mergeCell ref="B138:H138"/>
    <mergeCell ref="A90:C90"/>
    <mergeCell ref="A91:C91"/>
    <mergeCell ref="A92:C92"/>
    <mergeCell ref="B109:H109"/>
  </mergeCells>
  <printOptions/>
  <pageMargins left="0.5" right="0.5" top="0.5" bottom="0.5" header="0.5" footer="0.5"/>
  <pageSetup horizontalDpi="600" verticalDpi="600" orientation="portrait" r:id="rId2"/>
  <headerFooter alignWithMargins="0">
    <oddFooter>&amp;L&amp;8Form SM-10 (Excel 2000) Version (5/02)&amp;C&amp;8Page &amp;P of &amp;N&amp;R&amp;8Reclamation Permit No.________________</oddFooter>
  </headerFooter>
  <rowBreaks count="1" manualBreakCount="1">
    <brk id="5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 DNR/DGER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Geology &amp; Earth Resources</dc:creator>
  <cp:keywords/>
  <dc:description/>
  <cp:lastModifiedBy>CZAJKOWSKI, JESSICA (DNR)</cp:lastModifiedBy>
  <cp:lastPrinted>2002-05-15T20:52:33Z</cp:lastPrinted>
  <dcterms:created xsi:type="dcterms:W3CDTF">2001-04-10T15:52:25Z</dcterms:created>
  <dcterms:modified xsi:type="dcterms:W3CDTF">2016-10-21T19:32:21Z</dcterms:modified>
  <cp:category/>
  <cp:version/>
  <cp:contentType/>
  <cp:contentStatus/>
</cp:coreProperties>
</file>